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CĐKTQII" sheetId="1" r:id="rId1"/>
    <sheet name="KQKDQII" sheetId="2" r:id="rId2"/>
    <sheet name="CHITIEU QII" sheetId="3" r:id="rId3"/>
  </sheets>
  <externalReferences>
    <externalReference r:id="rId6"/>
  </externalReferences>
  <definedNames>
    <definedName name="_xlnm._FilterDatabase" localSheetId="0" hidden="1">'CĐKTQII'!$A$6:$G$41</definedName>
    <definedName name="cdco">'[1]BTDC'!$F$9:$F$43</definedName>
    <definedName name="cdno">'[1]BTDC'!$E$9:$E$43</definedName>
    <definedName name="llco">'[1]BTDC'!$G$9:$G$30</definedName>
    <definedName name="llno">'[1]BTDC'!$H$9:$H$30</definedName>
    <definedName name="_xlnm.Print_Titles" localSheetId="0">'CĐKTQII'!$6:$6</definedName>
    <definedName name="tkno">'[1]BTDC'!$D$9:$D$30</definedName>
  </definedNames>
  <calcPr fullCalcOnLoad="1"/>
</workbook>
</file>

<file path=xl/sharedStrings.xml><?xml version="1.0" encoding="utf-8"?>
<sst xmlns="http://schemas.openxmlformats.org/spreadsheetml/2006/main" count="106" uniqueCount="99">
  <si>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</si>
  <si>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CÔNG TY CỔ PHẦN CHỨNG KHOÁN KIM LONG</t>
  </si>
  <si>
    <t>Đơn vị: VNĐ</t>
  </si>
  <si>
    <t>I.</t>
  </si>
  <si>
    <t xml:space="preserve">Tiền </t>
  </si>
  <si>
    <t>III</t>
  </si>
  <si>
    <t xml:space="preserve">Các khoản phải thu </t>
  </si>
  <si>
    <t>IV</t>
  </si>
  <si>
    <t>Vật liệu, công cụ dụng cụ tồn kho</t>
  </si>
  <si>
    <t>V</t>
  </si>
  <si>
    <t>Tài sản cố định</t>
  </si>
  <si>
    <t>Tài sản dài hạn khác</t>
  </si>
  <si>
    <t>NỢ PHẢI TRẢ</t>
  </si>
  <si>
    <t>Nợ ngắn hạn</t>
  </si>
  <si>
    <t>Nợ dài hạn</t>
  </si>
  <si>
    <t>Nguồn vốn chủ sở hữu</t>
  </si>
  <si>
    <t>Tài sản ngắn hạn</t>
  </si>
  <si>
    <t>Các khoản đầu tư chứng khoán và đầu tư ngắn hạn khác</t>
  </si>
  <si>
    <t>Tài sản ngắn hạn khác</t>
  </si>
  <si>
    <t>II.</t>
  </si>
  <si>
    <t>Tài sản dài hạn</t>
  </si>
  <si>
    <t>- Tài sản cố định hữu hình</t>
  </si>
  <si>
    <t>- Tài sản cố định thuê tài chính</t>
  </si>
  <si>
    <t>- Tài sản cố định vô hình</t>
  </si>
  <si>
    <t>Đơn vị tính: VND</t>
  </si>
  <si>
    <t>CHỈ TIÊU</t>
  </si>
  <si>
    <t>2005</t>
  </si>
  <si>
    <t>Các khoản giảm trừ doanh thu</t>
  </si>
  <si>
    <t>Doanh thu thuần</t>
  </si>
  <si>
    <t>I. BẢNG CÂN ĐỐI KẾ TOÁN</t>
  </si>
  <si>
    <t>BÁO CÁO TÀI CHÍNH TÓM TẮT</t>
  </si>
  <si>
    <t>II.KẾT QUẢ HOẠT ĐỘNG KINH DOANH</t>
  </si>
  <si>
    <t>III. CÁC CHI TIÊU TÀI CHÍNH CƠ BẢN</t>
  </si>
  <si>
    <t>STT</t>
  </si>
  <si>
    <t>Chỉ tiêu</t>
  </si>
  <si>
    <t>Đơn vị tính</t>
  </si>
  <si>
    <t>Cơ cấu tài sản</t>
  </si>
  <si>
    <t>-Tài sản dài hạn/Tổng Tài sản</t>
  </si>
  <si>
    <t>- Tài sản ngắn hạn/Tổng tài sản</t>
  </si>
  <si>
    <t>Cơ cấu nguồn vốn</t>
  </si>
  <si>
    <t>- Nợ phải trả/ Tổng nguồn vốn</t>
  </si>
  <si>
    <t>- Nguồn vốn chủ sở hữu/Tổng nguồn vốn</t>
  </si>
  <si>
    <t>Khả năng thanh toán</t>
  </si>
  <si>
    <t>- Khả năng thanh toán nhanh</t>
  </si>
  <si>
    <t>- Khả năng thanh toán hiện hành</t>
  </si>
  <si>
    <t>Tỷ suất lợi nhuận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</si>
  <si>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</si>
  <si>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</si>
  <si>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</si>
  <si>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>%</t>
  </si>
  <si>
    <t>Lần</t>
  </si>
  <si>
    <t>VI</t>
  </si>
  <si>
    <t>TỔNG CỘNG NGUỒN VỐN</t>
  </si>
  <si>
    <t>TỔNG CỘNG TÀI SẢN</t>
  </si>
  <si>
    <t>Nội dung</t>
  </si>
  <si>
    <t>Địa chỉ: Số 22 - Thành Công - Quận Ba Đình - Hà Nội</t>
  </si>
  <si>
    <t>TSNH- HTK/No NH</t>
  </si>
  <si>
    <t>TỔNG GIÁM ĐỐC</t>
  </si>
  <si>
    <t>Phạm Tấn Huy Bằng</t>
  </si>
  <si>
    <t>Số cuối kỳ</t>
  </si>
  <si>
    <t>Số đầu kỳ</t>
  </si>
  <si>
    <t>Quí II năm 2008</t>
  </si>
  <si>
    <t>Lũy kế từ đầu năm</t>
  </si>
  <si>
    <t>Quý III năm 2008</t>
  </si>
  <si>
    <t>Ngày 13 tháng 10 năm 2008</t>
  </si>
  <si>
    <t>Quí III năm 2008</t>
  </si>
  <si>
    <t>Các khoản phải thu dài hạn</t>
  </si>
  <si>
    <t>Bất động sản đầu tư</t>
  </si>
  <si>
    <t>Các khoản đầu tư tài chính dài hạn khác</t>
  </si>
  <si>
    <t>Vốn chủ sở hữu</t>
  </si>
  <si>
    <t>Vốn đầu tư của chủ sở hữu</t>
  </si>
  <si>
    <t>Thặng dư vốn cổ phần</t>
  </si>
  <si>
    <t>Cổ phiếu quĩ</t>
  </si>
  <si>
    <t>Chênh lệch đánh giá lại tài sản</t>
  </si>
  <si>
    <t>Chênh lệch tỷ giá hối đoái</t>
  </si>
  <si>
    <t>Các quỹ</t>
  </si>
  <si>
    <t>Lợi nhuận sau thuế chưa phân phối</t>
  </si>
  <si>
    <t>Nguồn vốn đầu tư XDCB</t>
  </si>
  <si>
    <t>Nguồn kinh phí và quỹ khác</t>
  </si>
  <si>
    <t xml:space="preserve"> Quỹ khen thưởng phúc lợi</t>
  </si>
  <si>
    <t xml:space="preserve">Nguồn kinh phí </t>
  </si>
  <si>
    <t>Nguồn kinh phí đã hình thành TSCĐ</t>
  </si>
  <si>
    <t>Chi phí quản lý doanh nghiệp</t>
  </si>
  <si>
    <t>Thu nhập khác</t>
  </si>
  <si>
    <t>Chi phí khác</t>
  </si>
  <si>
    <t>Tổng lợi nhuận kế toán trước thuế</t>
  </si>
  <si>
    <t>Thuế thu nhập doanh nghiệp</t>
  </si>
  <si>
    <t>Cổ tức trên mỗi cổ phiếu</t>
  </si>
  <si>
    <t>Tổng doanh thu</t>
  </si>
  <si>
    <t>Doanh thu từ hoạt động kinh doanh chính</t>
  </si>
  <si>
    <t>Doanh thu về đầu tư tài chính</t>
  </si>
  <si>
    <t>Doanh thu khác</t>
  </si>
  <si>
    <t>Tổng chi phí</t>
  </si>
  <si>
    <t>Chi phí từ hoạt động kinh doanh chính</t>
  </si>
  <si>
    <t>Chi phí từ hoạt động tài chính</t>
  </si>
  <si>
    <t>Lợi nhuận thuần về hoạt động kinh doanh</t>
  </si>
  <si>
    <t>Lợi nhuận khác</t>
  </si>
  <si>
    <t>Lợi nhuận sau thuế TNDN</t>
  </si>
  <si>
    <t>Thu nhập trên mỗi cổ phiếu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</si>
</sst>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\ ###\ ###\ ###"/>
    <numFmt numFmtId="166" formatCode="_(* #,##0.0000_);_(* \(#,##0.0000\);_(* &quot;-&quot;??_);_(@_)"/>
    <numFmt numFmtId="167" formatCode="dd\ mm\,\ yy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8">
    <font>
      <sz val="10"/>
      <name val=".VnTime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.VnTime"/>
      <family val="0"/>
    </font>
    <font>
      <i/>
      <sz val="12"/>
      <name val="Times New Roman"/>
      <family val="1"/>
    </font>
    <font>
      <sz val="8"/>
      <name val="Tahoma"/>
      <family val="2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1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8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7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49" fontId="2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9" fontId="2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49" fontId="3" fillId="0" borderId="8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7" fontId="3" fillId="0" borderId="12" xfId="0" applyNumberFormat="1" applyFont="1" applyFill="1" applyBorder="1" applyAlignment="1">
      <alignment horizontal="center" vertical="center"/>
    </xf>
    <xf numFmtId="37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horizontal="centerContinuous" vertical="center"/>
    </xf>
    <xf numFmtId="37" fontId="5" fillId="0" borderId="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3" fillId="0" borderId="13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64" fontId="3" fillId="0" borderId="17" xfId="15" applyNumberFormat="1" applyFont="1" applyFill="1" applyBorder="1" applyAlignment="1">
      <alignment vertical="center"/>
    </xf>
    <xf numFmtId="164" fontId="3" fillId="0" borderId="18" xfId="15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37" fontId="2" fillId="0" borderId="21" xfId="0" applyNumberFormat="1" applyFont="1" applyFill="1" applyBorder="1" applyAlignment="1">
      <alignment horizontal="center" vertical="center"/>
    </xf>
    <xf numFmtId="37" fontId="2" fillId="0" borderId="22" xfId="0" applyNumberFormat="1" applyFont="1" applyFill="1" applyBorder="1" applyAlignment="1">
      <alignment vertical="center" wrapText="1"/>
    </xf>
    <xf numFmtId="37" fontId="2" fillId="0" borderId="22" xfId="0" applyNumberFormat="1" applyFont="1" applyFill="1" applyBorder="1" applyAlignment="1">
      <alignment vertical="center"/>
    </xf>
    <xf numFmtId="37" fontId="3" fillId="0" borderId="21" xfId="0" applyNumberFormat="1" applyFont="1" applyFill="1" applyBorder="1" applyAlignment="1">
      <alignment horizontal="center" vertical="center"/>
    </xf>
    <xf numFmtId="37" fontId="3" fillId="0" borderId="22" xfId="0" applyNumberFormat="1" applyFont="1" applyFill="1" applyBorder="1" applyAlignment="1">
      <alignment vertical="center"/>
    </xf>
    <xf numFmtId="43" fontId="2" fillId="0" borderId="0" xfId="15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left" vertical="center"/>
    </xf>
    <xf numFmtId="37" fontId="2" fillId="0" borderId="22" xfId="0" applyNumberFormat="1" applyFont="1" applyFill="1" applyBorder="1" applyAlignment="1">
      <alignment horizontal="left" vertical="center" wrapText="1"/>
    </xf>
    <xf numFmtId="37" fontId="3" fillId="0" borderId="23" xfId="0" applyNumberFormat="1" applyFont="1" applyFill="1" applyBorder="1" applyAlignment="1">
      <alignment horizontal="center" vertical="center"/>
    </xf>
    <xf numFmtId="37" fontId="3" fillId="0" borderId="24" xfId="0" applyNumberFormat="1" applyFont="1" applyFill="1" applyBorder="1" applyAlignment="1">
      <alignment horizontal="center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right"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7" fontId="2" fillId="0" borderId="22" xfId="0" applyNumberFormat="1" applyFont="1" applyFill="1" applyBorder="1" applyAlignment="1">
      <alignment horizontal="left" vertical="center"/>
    </xf>
    <xf numFmtId="37" fontId="2" fillId="0" borderId="29" xfId="0" applyNumberFormat="1" applyFont="1" applyFill="1" applyBorder="1" applyAlignment="1">
      <alignment horizontal="center"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38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3" fillId="0" borderId="30" xfId="0" applyNumberFormat="1" applyFont="1" applyBorder="1" applyAlignment="1">
      <alignment horizontal="center" vertical="center" wrapText="1"/>
    </xf>
    <xf numFmtId="41" fontId="3" fillId="0" borderId="31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43" fontId="2" fillId="0" borderId="0" xfId="15" applyFont="1" applyAlignment="1">
      <alignment vertical="center"/>
    </xf>
    <xf numFmtId="166" fontId="2" fillId="0" borderId="0" xfId="15" applyNumberFormat="1" applyFont="1" applyAlignment="1">
      <alignment vertical="center"/>
    </xf>
    <xf numFmtId="3" fontId="3" fillId="0" borderId="3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7" fontId="5" fillId="0" borderId="0" xfId="0" applyNumberFormat="1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43" fontId="2" fillId="0" borderId="3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165" fontId="2" fillId="0" borderId="2" xfId="0" applyNumberFormat="1" applyFont="1" applyBorder="1" applyAlignment="1">
      <alignment vertical="center"/>
    </xf>
    <xf numFmtId="165" fontId="3" fillId="0" borderId="0" xfId="0" applyNumberFormat="1" applyFont="1" applyFill="1" applyBorder="1" applyAlignment="1">
      <alignment horizontal="centerContinuous" vertical="center"/>
    </xf>
    <xf numFmtId="165" fontId="5" fillId="0" borderId="0" xfId="0" applyNumberFormat="1" applyFont="1" applyBorder="1" applyAlignment="1">
      <alignment horizontal="centerContinuous" vertical="center"/>
    </xf>
    <xf numFmtId="164" fontId="2" fillId="0" borderId="31" xfId="15" applyNumberFormat="1" applyFont="1" applyFill="1" applyBorder="1" applyAlignment="1">
      <alignment horizontal="right" vertical="center"/>
    </xf>
    <xf numFmtId="41" fontId="2" fillId="0" borderId="31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2" fillId="0" borderId="31" xfId="15" applyNumberFormat="1" applyFont="1" applyFill="1" applyBorder="1" applyAlignment="1">
      <alignment horizontal="right" vertical="center"/>
    </xf>
    <xf numFmtId="164" fontId="2" fillId="0" borderId="20" xfId="15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2" fillId="0" borderId="20" xfId="15" applyNumberFormat="1" applyFont="1" applyFill="1" applyBorder="1" applyAlignment="1">
      <alignment horizontal="right" vertical="center"/>
    </xf>
    <xf numFmtId="41" fontId="2" fillId="0" borderId="33" xfId="15" applyNumberFormat="1" applyFont="1" applyFill="1" applyBorder="1" applyAlignment="1">
      <alignment horizontal="right" vertical="center"/>
    </xf>
    <xf numFmtId="165" fontId="2" fillId="0" borderId="20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2" fontId="2" fillId="0" borderId="35" xfId="0" applyNumberFormat="1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174" fontId="2" fillId="0" borderId="36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 horizontal="right"/>
    </xf>
    <xf numFmtId="2" fontId="2" fillId="0" borderId="37" xfId="0" applyNumberFormat="1" applyFont="1" applyBorder="1" applyAlignment="1">
      <alignment horizontal="right"/>
    </xf>
    <xf numFmtId="41" fontId="3" fillId="0" borderId="31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3" fillId="0" borderId="38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38" fontId="3" fillId="0" borderId="0" xfId="0" applyNumberFormat="1" applyFont="1" applyAlignment="1">
      <alignment horizontal="center"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165" fontId="2" fillId="0" borderId="28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165" fontId="3" fillId="0" borderId="39" xfId="0" applyNumberFormat="1" applyFont="1" applyBorder="1" applyAlignment="1">
      <alignment vertical="center"/>
    </xf>
    <xf numFmtId="165" fontId="3" fillId="0" borderId="40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65" fontId="3" fillId="0" borderId="16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165" fontId="3" fillId="0" borderId="28" xfId="0" applyNumberFormat="1" applyFont="1" applyBorder="1" applyAlignment="1">
      <alignment vertical="center"/>
    </xf>
    <xf numFmtId="37" fontId="2" fillId="0" borderId="41" xfId="0" applyNumberFormat="1" applyFont="1" applyFill="1" applyBorder="1" applyAlignment="1">
      <alignment vertical="center"/>
    </xf>
    <xf numFmtId="41" fontId="2" fillId="0" borderId="42" xfId="0" applyNumberFormat="1" applyFont="1" applyFill="1" applyBorder="1" applyAlignment="1">
      <alignment vertical="center"/>
    </xf>
    <xf numFmtId="41" fontId="2" fillId="0" borderId="43" xfId="0" applyNumberFormat="1" applyFont="1" applyFill="1" applyBorder="1" applyAlignment="1">
      <alignment vertical="center"/>
    </xf>
    <xf numFmtId="43" fontId="2" fillId="0" borderId="20" xfId="15" applyFont="1" applyBorder="1" applyAlignment="1">
      <alignment vertical="center"/>
    </xf>
    <xf numFmtId="43" fontId="2" fillId="0" borderId="28" xfId="15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huyhang\Local%20Settings\Temporary%20Internet%20Files\Content.IE5\5AZXEQVP\BCTC%20NAM%202008\Qui%20I\BCTC%20Kim_Long%20Qui%20I.08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DC"/>
      <sheetName val="CDKT DC "/>
      <sheetName val="Von kha dung"/>
      <sheetName val="KQKD - P1"/>
      <sheetName val="KQKD - P2"/>
      <sheetName val="KQKD - P3"/>
      <sheetName val="LCTT-TT"/>
      <sheetName val="TH"/>
      <sheetName val="1111"/>
      <sheetName val="1121"/>
      <sheetName val="1122"/>
      <sheetName val="114"/>
      <sheetName val="118"/>
      <sheetName val="LCTT-GT"/>
      <sheetName val="TSCDHH"/>
      <sheetName val="TSCDVH"/>
      <sheetName val="VonCSH"/>
      <sheetName val="Thuyetminh"/>
      <sheetName val="Danh gia"/>
      <sheetName val="MA TK"/>
      <sheetName val="00000000"/>
    </sheetNames>
    <sheetDataSet>
      <sheetData sheetId="0">
        <row r="9">
          <cell r="E9" t="str">
            <v>NỢ</v>
          </cell>
          <cell r="F9" t="str">
            <v>CÓ</v>
          </cell>
          <cell r="G9" t="str">
            <v>NỢ</v>
          </cell>
          <cell r="H9" t="str">
            <v>CÓ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workbookViewId="0" topLeftCell="A1">
      <selection activeCell="D41" sqref="D41"/>
    </sheetView>
  </sheetViews>
  <sheetFormatPr defaultColWidth="9.00390625" defaultRowHeight="23.25" customHeight="1"/>
  <cols>
    <col min="1" max="1" width="5.875" style="1" customWidth="1"/>
    <col min="2" max="2" width="53.625" style="2" customWidth="1"/>
    <col min="3" max="3" width="21.375" style="2" customWidth="1"/>
    <col min="4" max="4" width="22.625" style="2" customWidth="1"/>
    <col min="5" max="5" width="8.125" style="39" customWidth="1"/>
    <col min="6" max="6" width="17.375" style="2" bestFit="1" customWidth="1"/>
    <col min="7" max="7" width="16.875" style="2" bestFit="1" customWidth="1"/>
    <col min="8" max="16384" width="9.125" style="2" customWidth="1"/>
  </cols>
  <sheetData>
    <row r="1" spans="1:6" ht="23.25" customHeight="1">
      <c r="A1" s="6" t="s">
        <v>1</v>
      </c>
      <c r="C1" s="38"/>
      <c r="D1" s="38" t="s">
        <v>30</v>
      </c>
      <c r="E1" s="39">
        <v>1</v>
      </c>
      <c r="F1" s="39"/>
    </row>
    <row r="2" spans="1:6" ht="23.25" customHeight="1">
      <c r="A2" s="40" t="s">
        <v>55</v>
      </c>
      <c r="B2" s="41"/>
      <c r="C2" s="150" t="s">
        <v>63</v>
      </c>
      <c r="D2" s="150"/>
      <c r="E2" s="39">
        <v>1</v>
      </c>
      <c r="F2" s="39"/>
    </row>
    <row r="3" spans="1:6" ht="23.25" customHeight="1">
      <c r="A3" s="13" t="s">
        <v>29</v>
      </c>
      <c r="B3" s="4"/>
      <c r="C3" s="42"/>
      <c r="D3" s="42"/>
      <c r="E3" s="39">
        <v>1</v>
      </c>
      <c r="F3" s="39"/>
    </row>
    <row r="4" spans="1:6" ht="23.25" customHeight="1">
      <c r="A4" s="13"/>
      <c r="B4" s="13" t="s">
        <v>64</v>
      </c>
      <c r="C4" s="4"/>
      <c r="D4" s="4"/>
      <c r="E4" s="39">
        <v>1</v>
      </c>
      <c r="F4" s="39"/>
    </row>
    <row r="5" spans="3:6" ht="23.25" customHeight="1" thickBot="1">
      <c r="C5" s="43"/>
      <c r="D5" s="44" t="s">
        <v>2</v>
      </c>
      <c r="E5" s="39">
        <v>1</v>
      </c>
      <c r="F5" s="39"/>
    </row>
    <row r="6" spans="1:6" s="6" customFormat="1" ht="23.25" customHeight="1" thickTop="1">
      <c r="A6" s="45" t="s">
        <v>33</v>
      </c>
      <c r="B6" s="37" t="s">
        <v>54</v>
      </c>
      <c r="C6" s="46" t="s">
        <v>60</v>
      </c>
      <c r="D6" s="47" t="s">
        <v>59</v>
      </c>
      <c r="E6" s="39">
        <v>1</v>
      </c>
      <c r="F6" s="39"/>
    </row>
    <row r="7" spans="1:5" s="6" customFormat="1" ht="23.25" customHeight="1">
      <c r="A7" s="48" t="s">
        <v>3</v>
      </c>
      <c r="B7" s="49" t="s">
        <v>16</v>
      </c>
      <c r="C7" s="50">
        <f>C8+C9+C10+C11+C12</f>
        <v>1078407837753</v>
      </c>
      <c r="D7" s="51">
        <f>D8+D9+D10+D11+D12</f>
        <v>1176104795636</v>
      </c>
      <c r="E7" s="39">
        <v>1</v>
      </c>
    </row>
    <row r="8" spans="1:6" s="6" customFormat="1" ht="23.25" customHeight="1">
      <c r="A8" s="52">
        <v>1</v>
      </c>
      <c r="B8" s="53" t="s">
        <v>4</v>
      </c>
      <c r="C8" s="105">
        <v>250461430907</v>
      </c>
      <c r="D8" s="101">
        <v>216766945638</v>
      </c>
      <c r="E8" s="39">
        <v>1</v>
      </c>
      <c r="F8" s="39"/>
    </row>
    <row r="9" spans="1:6" s="6" customFormat="1" ht="30" customHeight="1">
      <c r="A9" s="54">
        <v>2</v>
      </c>
      <c r="B9" s="55" t="s">
        <v>17</v>
      </c>
      <c r="C9" s="106">
        <v>592377094352</v>
      </c>
      <c r="D9" s="102">
        <v>614016342082</v>
      </c>
      <c r="E9" s="39">
        <v>1</v>
      </c>
      <c r="F9" s="39">
        <f>C7/C22*100</f>
        <v>98.12966031854849</v>
      </c>
    </row>
    <row r="10" spans="1:6" s="6" customFormat="1" ht="23.25" customHeight="1">
      <c r="A10" s="54">
        <v>3</v>
      </c>
      <c r="B10" s="56" t="s">
        <v>6</v>
      </c>
      <c r="C10" s="106">
        <v>173746894125</v>
      </c>
      <c r="D10" s="102">
        <v>269499199397</v>
      </c>
      <c r="E10" s="39">
        <v>1</v>
      </c>
      <c r="F10" s="39"/>
    </row>
    <row r="11" spans="1:6" s="6" customFormat="1" ht="23.25" customHeight="1">
      <c r="A11" s="54">
        <v>4</v>
      </c>
      <c r="B11" s="56" t="s">
        <v>8</v>
      </c>
      <c r="C11" s="106"/>
      <c r="D11" s="102">
        <v>2429037930</v>
      </c>
      <c r="E11" s="39">
        <v>1</v>
      </c>
      <c r="F11" s="39"/>
    </row>
    <row r="12" spans="1:6" s="6" customFormat="1" ht="23.25" customHeight="1">
      <c r="A12" s="54">
        <v>5</v>
      </c>
      <c r="B12" s="56" t="s">
        <v>18</v>
      </c>
      <c r="C12" s="106">
        <v>61822418369</v>
      </c>
      <c r="D12" s="102">
        <v>73393270589</v>
      </c>
      <c r="E12" s="39">
        <v>1</v>
      </c>
      <c r="F12" s="39"/>
    </row>
    <row r="13" spans="1:7" s="6" customFormat="1" ht="23.25" customHeight="1">
      <c r="A13" s="57" t="s">
        <v>19</v>
      </c>
      <c r="B13" s="58" t="s">
        <v>20</v>
      </c>
      <c r="C13" s="107">
        <f>C15+C19+C20+C21</f>
        <v>20554325422</v>
      </c>
      <c r="D13" s="103">
        <f>D15+D19+D20+D21</f>
        <v>21992551833</v>
      </c>
      <c r="E13" s="39">
        <v>1</v>
      </c>
      <c r="F13" s="39"/>
      <c r="G13" s="6" t="s">
        <v>56</v>
      </c>
    </row>
    <row r="14" spans="1:6" s="6" customFormat="1" ht="23.25" customHeight="1">
      <c r="A14" s="54">
        <v>1</v>
      </c>
      <c r="B14" s="56" t="s">
        <v>66</v>
      </c>
      <c r="C14" s="107"/>
      <c r="D14" s="103"/>
      <c r="E14" s="39">
        <v>1</v>
      </c>
      <c r="F14" s="39"/>
    </row>
    <row r="15" spans="1:6" s="6" customFormat="1" ht="23.25" customHeight="1">
      <c r="A15" s="54">
        <v>2</v>
      </c>
      <c r="B15" s="56" t="s">
        <v>10</v>
      </c>
      <c r="C15" s="106">
        <v>14802811506</v>
      </c>
      <c r="D15" s="102">
        <f>SUM(D16:D18)</f>
        <v>16622751317</v>
      </c>
      <c r="E15" s="39">
        <v>1</v>
      </c>
      <c r="F15" s="59"/>
    </row>
    <row r="16" spans="1:6" ht="23.25" customHeight="1">
      <c r="A16" s="54"/>
      <c r="B16" s="60" t="s">
        <v>21</v>
      </c>
      <c r="C16" s="106">
        <v>14490548019</v>
      </c>
      <c r="D16" s="102">
        <v>16356895994</v>
      </c>
      <c r="E16" s="39">
        <v>1</v>
      </c>
      <c r="F16" s="39"/>
    </row>
    <row r="17" spans="1:6" ht="23.25" customHeight="1">
      <c r="A17" s="54"/>
      <c r="B17" s="60" t="s">
        <v>22</v>
      </c>
      <c r="C17" s="106"/>
      <c r="D17" s="102"/>
      <c r="E17" s="39">
        <v>1</v>
      </c>
      <c r="F17" s="39"/>
    </row>
    <row r="18" spans="1:6" ht="23.25" customHeight="1">
      <c r="A18" s="54"/>
      <c r="B18" s="60" t="s">
        <v>23</v>
      </c>
      <c r="C18" s="106">
        <v>312263487</v>
      </c>
      <c r="D18" s="102">
        <v>265855323</v>
      </c>
      <c r="E18" s="39">
        <v>1</v>
      </c>
      <c r="F18" s="39"/>
    </row>
    <row r="19" spans="1:6" s="6" customFormat="1" ht="23.25" customHeight="1">
      <c r="A19" s="54">
        <v>3</v>
      </c>
      <c r="B19" s="61" t="s">
        <v>67</v>
      </c>
      <c r="C19" s="106"/>
      <c r="D19" s="102"/>
      <c r="E19" s="39">
        <v>1</v>
      </c>
      <c r="F19" s="39"/>
    </row>
    <row r="20" spans="1:6" s="6" customFormat="1" ht="23.25" customHeight="1">
      <c r="A20" s="54">
        <v>4</v>
      </c>
      <c r="B20" s="56" t="s">
        <v>68</v>
      </c>
      <c r="C20" s="108"/>
      <c r="D20" s="104"/>
      <c r="E20" s="39">
        <v>1</v>
      </c>
      <c r="F20" s="39"/>
    </row>
    <row r="21" spans="1:6" s="6" customFormat="1" ht="23.25" customHeight="1">
      <c r="A21" s="54">
        <v>5</v>
      </c>
      <c r="B21" s="56" t="s">
        <v>11</v>
      </c>
      <c r="C21" s="109">
        <v>5751513916</v>
      </c>
      <c r="D21" s="104">
        <v>5369800516</v>
      </c>
      <c r="E21" s="39">
        <v>1</v>
      </c>
      <c r="F21" s="39"/>
    </row>
    <row r="22" spans="1:6" ht="23.25" customHeight="1" thickBot="1">
      <c r="A22" s="62" t="s">
        <v>5</v>
      </c>
      <c r="B22" s="63" t="s">
        <v>53</v>
      </c>
      <c r="C22" s="64">
        <f>C13+C7</f>
        <v>1098962163175</v>
      </c>
      <c r="D22" s="65">
        <f>D13+D7</f>
        <v>1198097347469</v>
      </c>
      <c r="E22" s="39">
        <v>1</v>
      </c>
      <c r="F22" s="39"/>
    </row>
    <row r="23" spans="1:6" s="6" customFormat="1" ht="23.25" customHeight="1" thickTop="1">
      <c r="A23" s="57" t="s">
        <v>7</v>
      </c>
      <c r="B23" s="58" t="s">
        <v>12</v>
      </c>
      <c r="C23" s="122">
        <f>C24+C25</f>
        <v>62109922564</v>
      </c>
      <c r="D23" s="120">
        <f>D24+D25</f>
        <v>161895863817</v>
      </c>
      <c r="E23" s="39">
        <v>1</v>
      </c>
      <c r="F23" s="39"/>
    </row>
    <row r="24" spans="1:6" ht="23.25" customHeight="1">
      <c r="A24" s="54">
        <v>1</v>
      </c>
      <c r="B24" s="56" t="s">
        <v>13</v>
      </c>
      <c r="C24" s="123">
        <v>61970568439</v>
      </c>
      <c r="D24" s="121">
        <v>161756509692</v>
      </c>
      <c r="E24" s="39">
        <v>1</v>
      </c>
      <c r="F24" s="39"/>
    </row>
    <row r="25" spans="1:7" s="6" customFormat="1" ht="23.25" customHeight="1">
      <c r="A25" s="54">
        <v>2</v>
      </c>
      <c r="B25" s="56" t="s">
        <v>14</v>
      </c>
      <c r="C25" s="123">
        <v>139354125</v>
      </c>
      <c r="D25" s="121">
        <v>139354125</v>
      </c>
      <c r="E25" s="39">
        <v>1</v>
      </c>
      <c r="F25" s="39"/>
      <c r="G25" s="68"/>
    </row>
    <row r="26" spans="1:6" s="6" customFormat="1" ht="23.25" customHeight="1">
      <c r="A26" s="57" t="s">
        <v>9</v>
      </c>
      <c r="B26" s="58" t="s">
        <v>15</v>
      </c>
      <c r="C26" s="124">
        <f>C27+C36</f>
        <v>1036852240611</v>
      </c>
      <c r="D26" s="120">
        <f>D27+D36</f>
        <v>1036201483652</v>
      </c>
      <c r="E26" s="39">
        <v>1</v>
      </c>
      <c r="F26" s="39"/>
    </row>
    <row r="27" spans="1:6" s="6" customFormat="1" ht="23.25" customHeight="1">
      <c r="A27" s="54">
        <v>1</v>
      </c>
      <c r="B27" s="56" t="s">
        <v>69</v>
      </c>
      <c r="C27" s="123">
        <f>SUM(C28:C35)</f>
        <v>1031791764808</v>
      </c>
      <c r="D27" s="121">
        <f>SUM(D28:D35)</f>
        <v>1031886446186</v>
      </c>
      <c r="E27" s="39">
        <v>1</v>
      </c>
      <c r="F27" s="39"/>
    </row>
    <row r="28" spans="1:6" s="6" customFormat="1" ht="23.25" customHeight="1">
      <c r="A28" s="54"/>
      <c r="B28" s="69" t="s">
        <v>70</v>
      </c>
      <c r="C28" s="123">
        <v>503630600000</v>
      </c>
      <c r="D28" s="121">
        <v>503630600000</v>
      </c>
      <c r="E28" s="39">
        <v>1</v>
      </c>
      <c r="F28" s="39"/>
    </row>
    <row r="29" spans="1:6" s="6" customFormat="1" ht="23.25" customHeight="1">
      <c r="A29" s="54"/>
      <c r="B29" s="56" t="s">
        <v>71</v>
      </c>
      <c r="C29" s="123">
        <v>466895300000</v>
      </c>
      <c r="D29" s="121">
        <v>466895300000</v>
      </c>
      <c r="E29" s="39">
        <v>1</v>
      </c>
      <c r="F29" s="39"/>
    </row>
    <row r="30" spans="1:6" s="6" customFormat="1" ht="23.25" customHeight="1">
      <c r="A30" s="54"/>
      <c r="B30" s="56" t="s">
        <v>72</v>
      </c>
      <c r="C30" s="66"/>
      <c r="D30" s="67"/>
      <c r="E30" s="39">
        <v>1</v>
      </c>
      <c r="F30" s="39"/>
    </row>
    <row r="31" spans="1:6" s="6" customFormat="1" ht="23.25" customHeight="1">
      <c r="A31" s="54"/>
      <c r="B31" s="56" t="s">
        <v>73</v>
      </c>
      <c r="C31" s="66"/>
      <c r="D31" s="67"/>
      <c r="E31" s="39">
        <v>1</v>
      </c>
      <c r="F31" s="39"/>
    </row>
    <row r="32" spans="1:6" s="6" customFormat="1" ht="23.25" customHeight="1">
      <c r="A32" s="54"/>
      <c r="B32" s="56" t="s">
        <v>74</v>
      </c>
      <c r="C32" s="66"/>
      <c r="D32" s="67"/>
      <c r="E32" s="39">
        <v>1</v>
      </c>
      <c r="F32" s="39"/>
    </row>
    <row r="33" spans="1:6" s="6" customFormat="1" ht="23.25" customHeight="1">
      <c r="A33" s="54"/>
      <c r="B33" s="56" t="s">
        <v>75</v>
      </c>
      <c r="C33" s="126">
        <v>13070469294</v>
      </c>
      <c r="D33" s="127">
        <v>13070469294</v>
      </c>
      <c r="E33" s="39">
        <v>1</v>
      </c>
      <c r="F33" s="39"/>
    </row>
    <row r="34" spans="1:6" s="6" customFormat="1" ht="23.25" customHeight="1">
      <c r="A34" s="70"/>
      <c r="B34" s="145" t="s">
        <v>76</v>
      </c>
      <c r="C34" s="146">
        <v>48195395514</v>
      </c>
      <c r="D34" s="147">
        <v>48290076892</v>
      </c>
      <c r="E34" s="39">
        <v>1</v>
      </c>
      <c r="F34" s="39"/>
    </row>
    <row r="35" spans="1:6" s="6" customFormat="1" ht="23.25" customHeight="1">
      <c r="A35" s="54"/>
      <c r="B35" s="56" t="s">
        <v>77</v>
      </c>
      <c r="C35" s="66"/>
      <c r="D35" s="67"/>
      <c r="E35" s="39">
        <v>1</v>
      </c>
      <c r="F35" s="39"/>
    </row>
    <row r="36" spans="1:6" s="6" customFormat="1" ht="23.25" customHeight="1">
      <c r="A36" s="54">
        <v>2</v>
      </c>
      <c r="B36" s="56" t="s">
        <v>78</v>
      </c>
      <c r="C36" s="66">
        <f>SUM(C37:C39)</f>
        <v>5060475803</v>
      </c>
      <c r="D36" s="67">
        <f>SUM(D37:D39)</f>
        <v>4315037466</v>
      </c>
      <c r="E36" s="39">
        <v>1</v>
      </c>
      <c r="F36" s="39"/>
    </row>
    <row r="37" spans="1:6" s="6" customFormat="1" ht="23.25" customHeight="1">
      <c r="A37" s="54"/>
      <c r="B37" s="56" t="s">
        <v>79</v>
      </c>
      <c r="C37" s="126">
        <v>5060475803</v>
      </c>
      <c r="D37" s="127">
        <v>4315037466</v>
      </c>
      <c r="E37" s="39">
        <v>1</v>
      </c>
      <c r="F37" s="39"/>
    </row>
    <row r="38" spans="1:6" s="6" customFormat="1" ht="23.25" customHeight="1">
      <c r="A38" s="54"/>
      <c r="B38" s="56" t="s">
        <v>80</v>
      </c>
      <c r="C38" s="66"/>
      <c r="D38" s="67"/>
      <c r="E38" s="39">
        <v>1</v>
      </c>
      <c r="F38" s="39"/>
    </row>
    <row r="39" spans="1:6" s="6" customFormat="1" ht="23.25" customHeight="1">
      <c r="A39" s="54"/>
      <c r="B39" s="56" t="s">
        <v>81</v>
      </c>
      <c r="C39" s="66"/>
      <c r="D39" s="67"/>
      <c r="E39" s="39">
        <v>1</v>
      </c>
      <c r="F39" s="39"/>
    </row>
    <row r="40" spans="1:6" ht="23.25" customHeight="1" thickBot="1">
      <c r="A40" s="36" t="s">
        <v>51</v>
      </c>
      <c r="B40" s="63" t="s">
        <v>52</v>
      </c>
      <c r="C40" s="71">
        <f>C26+C23</f>
        <v>1098962163175</v>
      </c>
      <c r="D40" s="72">
        <f>D26+D23</f>
        <v>1198097347469</v>
      </c>
      <c r="E40" s="39">
        <v>1</v>
      </c>
      <c r="F40" s="39"/>
    </row>
    <row r="41" spans="3:6" ht="23.25" customHeight="1" thickTop="1">
      <c r="C41" s="73">
        <f>C40-C22</f>
        <v>0</v>
      </c>
      <c r="D41" s="74">
        <f>D40-D22</f>
        <v>0</v>
      </c>
      <c r="E41" s="39">
        <v>2</v>
      </c>
      <c r="F41" s="39"/>
    </row>
    <row r="42" spans="3:6" ht="23.25" customHeight="1">
      <c r="C42" s="73"/>
      <c r="D42" s="74"/>
      <c r="F42" s="39"/>
    </row>
    <row r="43" spans="3:6" ht="23.25" customHeight="1">
      <c r="C43" s="73"/>
      <c r="D43" s="74"/>
      <c r="F43" s="39" t="s">
        <v>0</v>
      </c>
    </row>
    <row r="44" spans="3:6" ht="23.25" customHeight="1">
      <c r="C44" s="73"/>
      <c r="D44" s="74"/>
      <c r="F44" s="39"/>
    </row>
    <row r="45" spans="3:6" ht="23.25" customHeight="1">
      <c r="C45" s="73"/>
      <c r="D45" s="74"/>
      <c r="F45" s="39"/>
    </row>
    <row r="46" spans="3:6" ht="23.25" customHeight="1">
      <c r="C46" s="73"/>
      <c r="D46" s="74"/>
      <c r="F46" s="39"/>
    </row>
    <row r="47" spans="3:6" ht="23.25" customHeight="1">
      <c r="C47" s="73"/>
      <c r="D47" s="74"/>
      <c r="F47" s="39"/>
    </row>
    <row r="48" spans="3:6" ht="23.25" customHeight="1">
      <c r="C48" s="73"/>
      <c r="D48" s="74"/>
      <c r="F48" s="39"/>
    </row>
    <row r="49" ht="23.25" customHeight="1">
      <c r="F49" s="39"/>
    </row>
    <row r="50" ht="23.25" customHeight="1">
      <c r="F50" s="39"/>
    </row>
    <row r="51" ht="23.25" customHeight="1">
      <c r="F51" s="39"/>
    </row>
    <row r="52" ht="23.25" customHeight="1">
      <c r="F52" s="39"/>
    </row>
    <row r="53" ht="23.25" customHeight="1">
      <c r="F53" s="39"/>
    </row>
    <row r="54" ht="23.25" customHeight="1">
      <c r="F54" s="39"/>
    </row>
    <row r="55" ht="23.25" customHeight="1">
      <c r="F55" s="39"/>
    </row>
    <row r="56" ht="23.25" customHeight="1">
      <c r="F56" s="39"/>
    </row>
    <row r="57" ht="23.25" customHeight="1">
      <c r="F57" s="39"/>
    </row>
    <row r="58" ht="23.25" customHeight="1">
      <c r="F58" s="39"/>
    </row>
    <row r="59" ht="23.25" customHeight="1">
      <c r="F59" s="39"/>
    </row>
    <row r="60" ht="23.25" customHeight="1">
      <c r="F60" s="39"/>
    </row>
    <row r="61" ht="23.25" customHeight="1">
      <c r="F61" s="39"/>
    </row>
    <row r="62" ht="23.25" customHeight="1">
      <c r="F62" s="39"/>
    </row>
    <row r="63" ht="23.25" customHeight="1">
      <c r="F63" s="39"/>
    </row>
    <row r="64" ht="23.25" customHeight="1">
      <c r="F64" s="39"/>
    </row>
    <row r="65" ht="23.25" customHeight="1">
      <c r="F65" s="39"/>
    </row>
    <row r="66" ht="23.25" customHeight="1">
      <c r="F66" s="39"/>
    </row>
    <row r="67" ht="23.25" customHeight="1">
      <c r="F67" s="39"/>
    </row>
    <row r="68" ht="23.25" customHeight="1">
      <c r="F68" s="39"/>
    </row>
    <row r="69" ht="23.25" customHeight="1">
      <c r="F69" s="39"/>
    </row>
    <row r="70" ht="23.25" customHeight="1">
      <c r="F70" s="39"/>
    </row>
    <row r="71" ht="23.25" customHeight="1">
      <c r="F71" s="39"/>
    </row>
    <row r="72" ht="23.25" customHeight="1">
      <c r="F72" s="39"/>
    </row>
    <row r="73" ht="23.25" customHeight="1">
      <c r="F73" s="39"/>
    </row>
    <row r="74" ht="23.25" customHeight="1">
      <c r="F74" s="39"/>
    </row>
    <row r="75" ht="23.25" customHeight="1">
      <c r="F75" s="39"/>
    </row>
    <row r="76" ht="23.25" customHeight="1">
      <c r="F76" s="39"/>
    </row>
    <row r="77" ht="23.25" customHeight="1">
      <c r="F77" s="39"/>
    </row>
    <row r="78" ht="23.25" customHeight="1">
      <c r="F78" s="39"/>
    </row>
    <row r="79" ht="23.25" customHeight="1">
      <c r="F79" s="39"/>
    </row>
    <row r="80" ht="23.25" customHeight="1">
      <c r="F80" s="39"/>
    </row>
    <row r="81" ht="23.25" customHeight="1">
      <c r="F81" s="39"/>
    </row>
    <row r="82" ht="23.25" customHeight="1">
      <c r="F82" s="39"/>
    </row>
    <row r="83" ht="23.25" customHeight="1">
      <c r="F83" s="39"/>
    </row>
    <row r="84" ht="23.25" customHeight="1">
      <c r="F84" s="39"/>
    </row>
    <row r="85" ht="23.25" customHeight="1">
      <c r="F85" s="39"/>
    </row>
    <row r="86" ht="23.25" customHeight="1">
      <c r="F86" s="39"/>
    </row>
    <row r="87" ht="23.25" customHeight="1">
      <c r="F87" s="39"/>
    </row>
    <row r="88" ht="23.25" customHeight="1">
      <c r="F88" s="39"/>
    </row>
    <row r="89" ht="23.25" customHeight="1">
      <c r="F89" s="39"/>
    </row>
    <row r="90" ht="23.25" customHeight="1">
      <c r="F90" s="39"/>
    </row>
    <row r="91" ht="23.25" customHeight="1">
      <c r="F91" s="39"/>
    </row>
    <row r="92" ht="23.25" customHeight="1">
      <c r="F92" s="39"/>
    </row>
    <row r="93" ht="23.25" customHeight="1">
      <c r="F93" s="39"/>
    </row>
    <row r="94" ht="23.25" customHeight="1">
      <c r="F94" s="39"/>
    </row>
    <row r="95" ht="23.25" customHeight="1">
      <c r="F95" s="39"/>
    </row>
    <row r="96" ht="23.25" customHeight="1">
      <c r="F96" s="39"/>
    </row>
    <row r="97" ht="23.25" customHeight="1">
      <c r="F97" s="39"/>
    </row>
    <row r="98" ht="23.25" customHeight="1">
      <c r="F98" s="39"/>
    </row>
    <row r="99" ht="23.25" customHeight="1">
      <c r="F99" s="39"/>
    </row>
    <row r="100" ht="23.25" customHeight="1">
      <c r="F100" s="39"/>
    </row>
    <row r="101" ht="23.25" customHeight="1">
      <c r="F101" s="39"/>
    </row>
    <row r="102" ht="23.25" customHeight="1">
      <c r="F102" s="39"/>
    </row>
    <row r="103" ht="23.25" customHeight="1">
      <c r="F103" s="39"/>
    </row>
    <row r="104" ht="23.25" customHeight="1">
      <c r="F104" s="39"/>
    </row>
    <row r="105" ht="23.25" customHeight="1">
      <c r="F105" s="39"/>
    </row>
    <row r="106" ht="23.25" customHeight="1">
      <c r="F106" s="39"/>
    </row>
    <row r="107" ht="23.25" customHeight="1">
      <c r="F107" s="39"/>
    </row>
    <row r="108" ht="23.25" customHeight="1">
      <c r="F108" s="39"/>
    </row>
    <row r="109" ht="23.25" customHeight="1">
      <c r="F109" s="39"/>
    </row>
    <row r="110" ht="23.25" customHeight="1">
      <c r="F110" s="39"/>
    </row>
    <row r="111" ht="23.25" customHeight="1">
      <c r="F111" s="39"/>
    </row>
    <row r="112" ht="23.25" customHeight="1">
      <c r="F112" s="39"/>
    </row>
    <row r="113" ht="23.25" customHeight="1">
      <c r="F113" s="39"/>
    </row>
    <row r="114" ht="23.25" customHeight="1">
      <c r="F114" s="39"/>
    </row>
    <row r="115" ht="23.25" customHeight="1">
      <c r="F115" s="39"/>
    </row>
    <row r="116" ht="23.25" customHeight="1">
      <c r="F116" s="39"/>
    </row>
    <row r="117" ht="23.25" customHeight="1">
      <c r="F117" s="39"/>
    </row>
    <row r="118" ht="23.25" customHeight="1">
      <c r="F118" s="39"/>
    </row>
    <row r="119" ht="23.25" customHeight="1">
      <c r="F119" s="39"/>
    </row>
    <row r="120" ht="23.25" customHeight="1">
      <c r="F120" s="39"/>
    </row>
    <row r="121" ht="23.25" customHeight="1">
      <c r="F121" s="39"/>
    </row>
    <row r="122" ht="23.25" customHeight="1">
      <c r="F122" s="39"/>
    </row>
    <row r="123" ht="23.25" customHeight="1">
      <c r="F123" s="39"/>
    </row>
    <row r="124" ht="23.25" customHeight="1">
      <c r="F124" s="39"/>
    </row>
    <row r="125" ht="23.25" customHeight="1">
      <c r="F125" s="39"/>
    </row>
    <row r="126" ht="23.25" customHeight="1">
      <c r="F126" s="39"/>
    </row>
    <row r="127" ht="23.25" customHeight="1">
      <c r="F127" s="39"/>
    </row>
    <row r="128" ht="23.25" customHeight="1">
      <c r="F128" s="39"/>
    </row>
    <row r="129" ht="23.25" customHeight="1">
      <c r="F129" s="39"/>
    </row>
    <row r="130" ht="23.25" customHeight="1">
      <c r="F130" s="39"/>
    </row>
    <row r="131" ht="23.25" customHeight="1">
      <c r="F131" s="39"/>
    </row>
    <row r="132" ht="23.25" customHeight="1">
      <c r="F132" s="39"/>
    </row>
    <row r="133" ht="23.25" customHeight="1">
      <c r="F133" s="39"/>
    </row>
    <row r="134" ht="23.25" customHeight="1">
      <c r="F134" s="39"/>
    </row>
    <row r="135" ht="23.25" customHeight="1">
      <c r="F135" s="39"/>
    </row>
    <row r="136" ht="23.25" customHeight="1">
      <c r="F136" s="39"/>
    </row>
    <row r="137" ht="23.25" customHeight="1">
      <c r="F137" s="39"/>
    </row>
    <row r="138" ht="23.25" customHeight="1">
      <c r="F138" s="39"/>
    </row>
    <row r="139" ht="23.25" customHeight="1">
      <c r="F139" s="39"/>
    </row>
    <row r="140" ht="23.25" customHeight="1">
      <c r="F140" s="39"/>
    </row>
    <row r="141" ht="23.25" customHeight="1">
      <c r="F141" s="39"/>
    </row>
    <row r="142" ht="23.25" customHeight="1">
      <c r="F142" s="39"/>
    </row>
    <row r="143" ht="23.25" customHeight="1">
      <c r="F143" s="39"/>
    </row>
    <row r="144" ht="23.25" customHeight="1">
      <c r="F144" s="39"/>
    </row>
    <row r="145" ht="23.25" customHeight="1">
      <c r="F145" s="39"/>
    </row>
    <row r="146" ht="23.25" customHeight="1">
      <c r="F146" s="39"/>
    </row>
    <row r="147" ht="23.25" customHeight="1">
      <c r="F147" s="39"/>
    </row>
    <row r="148" ht="23.25" customHeight="1">
      <c r="F148" s="39"/>
    </row>
    <row r="149" ht="23.25" customHeight="1">
      <c r="F149" s="39"/>
    </row>
    <row r="150" ht="23.25" customHeight="1">
      <c r="F150" s="39"/>
    </row>
    <row r="151" ht="23.25" customHeight="1">
      <c r="F151" s="39"/>
    </row>
    <row r="152" ht="23.25" customHeight="1">
      <c r="F152" s="39"/>
    </row>
    <row r="153" ht="23.25" customHeight="1">
      <c r="F153" s="39"/>
    </row>
    <row r="154" ht="23.25" customHeight="1">
      <c r="F154" s="39"/>
    </row>
    <row r="155" ht="23.25" customHeight="1">
      <c r="F155" s="39"/>
    </row>
    <row r="156" ht="23.25" customHeight="1">
      <c r="F156" s="39"/>
    </row>
    <row r="157" ht="23.25" customHeight="1">
      <c r="F157" s="39"/>
    </row>
    <row r="158" ht="23.25" customHeight="1">
      <c r="F158" s="39"/>
    </row>
    <row r="159" ht="23.25" customHeight="1">
      <c r="F159" s="39"/>
    </row>
    <row r="160" ht="23.25" customHeight="1">
      <c r="F160" s="39"/>
    </row>
    <row r="161" ht="23.25" customHeight="1">
      <c r="F161" s="39"/>
    </row>
    <row r="162" ht="23.25" customHeight="1">
      <c r="F162" s="39"/>
    </row>
    <row r="163" ht="23.25" customHeight="1">
      <c r="F163" s="39"/>
    </row>
    <row r="164" ht="23.25" customHeight="1">
      <c r="F164" s="39"/>
    </row>
    <row r="165" ht="23.25" customHeight="1">
      <c r="F165" s="39"/>
    </row>
    <row r="166" ht="23.25" customHeight="1">
      <c r="F166" s="39"/>
    </row>
    <row r="167" ht="23.25" customHeight="1">
      <c r="F167" s="39"/>
    </row>
    <row r="168" ht="23.25" customHeight="1">
      <c r="F168" s="39"/>
    </row>
    <row r="169" ht="23.25" customHeight="1">
      <c r="F169" s="39"/>
    </row>
    <row r="170" ht="23.25" customHeight="1">
      <c r="F170" s="39"/>
    </row>
    <row r="171" ht="23.25" customHeight="1">
      <c r="F171" s="39"/>
    </row>
    <row r="172" ht="23.25" customHeight="1">
      <c r="F172" s="39"/>
    </row>
    <row r="173" ht="23.25" customHeight="1">
      <c r="F173" s="39"/>
    </row>
    <row r="174" ht="23.25" customHeight="1">
      <c r="F174" s="39"/>
    </row>
    <row r="175" ht="23.25" customHeight="1">
      <c r="F175" s="39"/>
    </row>
    <row r="176" ht="23.25" customHeight="1">
      <c r="F176" s="39"/>
    </row>
    <row r="177" ht="23.25" customHeight="1">
      <c r="F177" s="39"/>
    </row>
    <row r="178" ht="23.25" customHeight="1">
      <c r="F178" s="39"/>
    </row>
    <row r="179" ht="23.25" customHeight="1">
      <c r="F179" s="39"/>
    </row>
    <row r="180" ht="23.25" customHeight="1">
      <c r="F180" s="39"/>
    </row>
    <row r="181" ht="23.25" customHeight="1">
      <c r="F181" s="39"/>
    </row>
    <row r="182" ht="23.25" customHeight="1">
      <c r="F182" s="39"/>
    </row>
    <row r="183" ht="23.25" customHeight="1">
      <c r="F183" s="39"/>
    </row>
    <row r="184" ht="23.25" customHeight="1">
      <c r="F184" s="39"/>
    </row>
    <row r="185" ht="23.25" customHeight="1">
      <c r="F185" s="39"/>
    </row>
    <row r="186" ht="23.25" customHeight="1">
      <c r="F186" s="39"/>
    </row>
    <row r="187" ht="23.25" customHeight="1">
      <c r="F187" s="39"/>
    </row>
    <row r="188" ht="23.25" customHeight="1">
      <c r="F188" s="39"/>
    </row>
    <row r="189" ht="23.25" customHeight="1">
      <c r="F189" s="39"/>
    </row>
    <row r="190" ht="23.25" customHeight="1">
      <c r="F190" s="39"/>
    </row>
    <row r="191" ht="23.25" customHeight="1">
      <c r="F191" s="39"/>
    </row>
    <row r="192" ht="23.25" customHeight="1">
      <c r="F192" s="39"/>
    </row>
    <row r="193" ht="23.25" customHeight="1">
      <c r="F193" s="39"/>
    </row>
    <row r="194" ht="23.25" customHeight="1">
      <c r="F194" s="39"/>
    </row>
    <row r="195" ht="23.25" customHeight="1">
      <c r="F195" s="39"/>
    </row>
    <row r="196" ht="23.25" customHeight="1">
      <c r="F196" s="39"/>
    </row>
    <row r="197" ht="23.25" customHeight="1">
      <c r="F197" s="39"/>
    </row>
    <row r="198" ht="23.25" customHeight="1">
      <c r="F198" s="39"/>
    </row>
    <row r="199" ht="23.25" customHeight="1">
      <c r="F199" s="39"/>
    </row>
    <row r="200" ht="23.25" customHeight="1">
      <c r="F200" s="39"/>
    </row>
    <row r="201" ht="23.25" customHeight="1">
      <c r="F201" s="39"/>
    </row>
    <row r="202" ht="23.25" customHeight="1">
      <c r="F202" s="39"/>
    </row>
    <row r="203" ht="23.25" customHeight="1">
      <c r="F203" s="39"/>
    </row>
    <row r="204" ht="23.25" customHeight="1">
      <c r="F204" s="39"/>
    </row>
    <row r="205" ht="23.25" customHeight="1">
      <c r="F205" s="39"/>
    </row>
    <row r="206" ht="23.25" customHeight="1">
      <c r="F206" s="39"/>
    </row>
    <row r="207" ht="23.25" customHeight="1">
      <c r="F207" s="39"/>
    </row>
    <row r="208" ht="23.25" customHeight="1">
      <c r="F208" s="39"/>
    </row>
    <row r="209" ht="23.25" customHeight="1">
      <c r="F209" s="39"/>
    </row>
    <row r="210" ht="23.25" customHeight="1">
      <c r="F210" s="39"/>
    </row>
    <row r="211" ht="23.25" customHeight="1">
      <c r="F211" s="39"/>
    </row>
    <row r="212" ht="23.25" customHeight="1">
      <c r="F212" s="39"/>
    </row>
    <row r="213" ht="23.25" customHeight="1">
      <c r="F213" s="39"/>
    </row>
    <row r="214" ht="23.25" customHeight="1">
      <c r="F214" s="39"/>
    </row>
    <row r="215" ht="23.25" customHeight="1">
      <c r="F215" s="39"/>
    </row>
    <row r="216" ht="23.25" customHeight="1">
      <c r="F216" s="39"/>
    </row>
    <row r="217" ht="23.25" customHeight="1">
      <c r="F217" s="39"/>
    </row>
    <row r="218" ht="23.25" customHeight="1">
      <c r="F218" s="39"/>
    </row>
    <row r="219" ht="23.25" customHeight="1">
      <c r="F219" s="39"/>
    </row>
    <row r="220" ht="23.25" customHeight="1">
      <c r="F220" s="39"/>
    </row>
    <row r="221" ht="23.25" customHeight="1">
      <c r="F221" s="39"/>
    </row>
    <row r="222" ht="23.25" customHeight="1">
      <c r="F222" s="39"/>
    </row>
    <row r="223" ht="23.25" customHeight="1">
      <c r="F223" s="39"/>
    </row>
    <row r="224" ht="23.25" customHeight="1">
      <c r="F224" s="39"/>
    </row>
    <row r="225" ht="23.25" customHeight="1">
      <c r="F225" s="39"/>
    </row>
    <row r="226" ht="23.25" customHeight="1">
      <c r="F226" s="39"/>
    </row>
    <row r="227" ht="23.25" customHeight="1">
      <c r="F227" s="39"/>
    </row>
    <row r="228" ht="23.25" customHeight="1">
      <c r="F228" s="39"/>
    </row>
    <row r="229" ht="23.25" customHeight="1">
      <c r="F229" s="39"/>
    </row>
    <row r="230" ht="23.25" customHeight="1">
      <c r="F230" s="39"/>
    </row>
    <row r="231" ht="23.25" customHeight="1">
      <c r="F231" s="39"/>
    </row>
    <row r="232" ht="23.25" customHeight="1">
      <c r="F232" s="39"/>
    </row>
    <row r="233" ht="23.25" customHeight="1">
      <c r="F233" s="39"/>
    </row>
    <row r="234" ht="23.25" customHeight="1">
      <c r="F234" s="39"/>
    </row>
    <row r="235" ht="23.25" customHeight="1">
      <c r="F235" s="39"/>
    </row>
    <row r="236" ht="23.25" customHeight="1">
      <c r="F236" s="39"/>
    </row>
    <row r="237" ht="23.25" customHeight="1">
      <c r="F237" s="39"/>
    </row>
    <row r="238" ht="23.25" customHeight="1">
      <c r="F238" s="39"/>
    </row>
    <row r="239" ht="23.25" customHeight="1">
      <c r="F239" s="39"/>
    </row>
    <row r="240" ht="23.25" customHeight="1">
      <c r="F240" s="39"/>
    </row>
    <row r="241" ht="23.25" customHeight="1">
      <c r="F241" s="39"/>
    </row>
    <row r="242" ht="23.25" customHeight="1">
      <c r="F242" s="39"/>
    </row>
    <row r="243" ht="23.25" customHeight="1">
      <c r="F243" s="39"/>
    </row>
    <row r="244" ht="23.25" customHeight="1">
      <c r="F244" s="39"/>
    </row>
    <row r="245" ht="23.25" customHeight="1">
      <c r="F245" s="39"/>
    </row>
    <row r="246" ht="23.25" customHeight="1">
      <c r="F246" s="39"/>
    </row>
    <row r="247" ht="23.25" customHeight="1">
      <c r="F247" s="39"/>
    </row>
    <row r="248" ht="23.25" customHeight="1">
      <c r="F248" s="39"/>
    </row>
    <row r="249" ht="23.25" customHeight="1">
      <c r="F249" s="39"/>
    </row>
    <row r="250" ht="23.25" customHeight="1">
      <c r="F250" s="39"/>
    </row>
    <row r="251" ht="23.25" customHeight="1">
      <c r="F251" s="39"/>
    </row>
    <row r="252" ht="23.25" customHeight="1">
      <c r="F252" s="39"/>
    </row>
    <row r="253" ht="23.25" customHeight="1">
      <c r="F253" s="39"/>
    </row>
    <row r="254" ht="23.25" customHeight="1">
      <c r="F254" s="39"/>
    </row>
    <row r="255" ht="23.25" customHeight="1">
      <c r="F255" s="39"/>
    </row>
    <row r="256" ht="23.25" customHeight="1">
      <c r="F256" s="39"/>
    </row>
    <row r="257" ht="23.25" customHeight="1">
      <c r="F257" s="39"/>
    </row>
    <row r="258" ht="23.25" customHeight="1">
      <c r="F258" s="39"/>
    </row>
    <row r="259" ht="23.25" customHeight="1">
      <c r="F259" s="39"/>
    </row>
    <row r="260" ht="23.25" customHeight="1">
      <c r="F260" s="39"/>
    </row>
    <row r="261" ht="23.25" customHeight="1">
      <c r="F261" s="39"/>
    </row>
    <row r="262" ht="23.25" customHeight="1">
      <c r="F262" s="39"/>
    </row>
    <row r="263" ht="23.25" customHeight="1">
      <c r="F263" s="39"/>
    </row>
    <row r="264" ht="23.25" customHeight="1">
      <c r="F264" s="39"/>
    </row>
    <row r="265" ht="23.25" customHeight="1">
      <c r="F265" s="39"/>
    </row>
  </sheetData>
  <autoFilter ref="A6:G41"/>
  <mergeCells count="1">
    <mergeCell ref="C2:D2"/>
  </mergeCells>
  <printOptions horizontalCentered="1"/>
  <pageMargins left="0.68" right="0.28" top="0.23" bottom="0.26" header="0.17" footer="0.21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6">
      <selection activeCell="I18" sqref="I18"/>
    </sheetView>
  </sheetViews>
  <sheetFormatPr defaultColWidth="9.00390625" defaultRowHeight="12.75"/>
  <cols>
    <col min="1" max="1" width="6.75390625" style="92" customWidth="1"/>
    <col min="2" max="2" width="58.00390625" style="78" customWidth="1"/>
    <col min="3" max="3" width="20.75390625" style="8" customWidth="1"/>
    <col min="4" max="4" width="24.75390625" style="88" customWidth="1"/>
    <col min="5" max="5" width="17.75390625" style="78" hidden="1" customWidth="1"/>
    <col min="6" max="6" width="10.625" style="78" bestFit="1" customWidth="1"/>
    <col min="7" max="7" width="13.00390625" style="78" customWidth="1"/>
    <col min="8" max="8" width="10.00390625" style="78" bestFit="1" customWidth="1"/>
    <col min="9" max="16384" width="9.125" style="78" customWidth="1"/>
  </cols>
  <sheetData>
    <row r="1" spans="1:6" ht="15.75">
      <c r="A1" s="5" t="str">
        <f>CĐKTQII!A1</f>
        <v>CÔNG TY CỔ PHẦN CHỨNG KHOÁN KIM LONG</v>
      </c>
      <c r="D1" s="38" t="str">
        <f>CĐKTQII!D1</f>
        <v>BÁO CÁO TÀI CHÍNH TÓM TẮT</v>
      </c>
      <c r="F1" s="78">
        <v>1</v>
      </c>
    </row>
    <row r="2" spans="1:6" s="8" customFormat="1" ht="16.5" customHeight="1">
      <c r="A2" s="2" t="str">
        <f>CĐKTQII!A2</f>
        <v>Địa chỉ: Số 22 - Thành Công - Quận Ba Đình - Hà Nội</v>
      </c>
      <c r="B2" s="10"/>
      <c r="C2" s="10"/>
      <c r="D2" s="10" t="str">
        <f>CĐKTQII!C2</f>
        <v>Quý III năm 2008</v>
      </c>
      <c r="F2" s="8">
        <v>1</v>
      </c>
    </row>
    <row r="3" spans="1:6" s="8" customFormat="1" ht="15.75" customHeight="1">
      <c r="A3" s="3"/>
      <c r="B3" s="78"/>
      <c r="C3" s="10"/>
      <c r="D3" s="88"/>
      <c r="F3" s="8">
        <v>1</v>
      </c>
    </row>
    <row r="4" spans="1:6" s="8" customFormat="1" ht="9.75" customHeight="1">
      <c r="A4" s="7"/>
      <c r="B4" s="79"/>
      <c r="C4" s="9"/>
      <c r="D4" s="98"/>
      <c r="E4" s="9"/>
      <c r="F4" s="8">
        <v>1</v>
      </c>
    </row>
    <row r="5" spans="1:6" s="8" customFormat="1" ht="30" customHeight="1">
      <c r="A5" s="75" t="s">
        <v>31</v>
      </c>
      <c r="B5" s="76"/>
      <c r="C5" s="77"/>
      <c r="D5" s="99"/>
      <c r="E5" s="77"/>
      <c r="F5" s="80">
        <v>1</v>
      </c>
    </row>
    <row r="6" spans="1:7" s="82" customFormat="1" ht="21" customHeight="1" thickBot="1">
      <c r="A6" s="81"/>
      <c r="D6" s="83" t="s">
        <v>24</v>
      </c>
      <c r="E6" s="83" t="s">
        <v>24</v>
      </c>
      <c r="F6" s="82">
        <v>1</v>
      </c>
      <c r="G6" s="82">
        <v>8</v>
      </c>
    </row>
    <row r="7" spans="1:6" s="10" customFormat="1" ht="36.75" customHeight="1" thickTop="1">
      <c r="A7" s="128" t="s">
        <v>33</v>
      </c>
      <c r="B7" s="129" t="s">
        <v>25</v>
      </c>
      <c r="C7" s="130" t="s">
        <v>65</v>
      </c>
      <c r="D7" s="131" t="s">
        <v>62</v>
      </c>
      <c r="E7" s="84" t="s">
        <v>26</v>
      </c>
      <c r="F7" s="10">
        <v>1</v>
      </c>
    </row>
    <row r="8" spans="1:6" s="10" customFormat="1" ht="21.75" customHeight="1">
      <c r="A8" s="132">
        <v>1</v>
      </c>
      <c r="B8" s="140" t="s">
        <v>88</v>
      </c>
      <c r="C8" s="141">
        <f>SUM(C9:C11)</f>
        <v>39707984689</v>
      </c>
      <c r="D8" s="142">
        <f>SUM(D9:D11)</f>
        <v>236901106271</v>
      </c>
      <c r="E8" s="85" t="e">
        <f>SUM(#REF!)</f>
        <v>#REF!</v>
      </c>
      <c r="F8" s="10">
        <v>1</v>
      </c>
    </row>
    <row r="9" spans="1:6" ht="21.75" customHeight="1">
      <c r="A9" s="132"/>
      <c r="B9" s="139" t="s">
        <v>89</v>
      </c>
      <c r="C9" s="110">
        <v>36039271432</v>
      </c>
      <c r="D9" s="134">
        <v>222660423050</v>
      </c>
      <c r="E9" s="86"/>
      <c r="F9" s="78">
        <v>1</v>
      </c>
    </row>
    <row r="10" spans="1:6" s="10" customFormat="1" ht="21.75" customHeight="1">
      <c r="A10" s="132"/>
      <c r="B10" s="139" t="s">
        <v>90</v>
      </c>
      <c r="C10" s="110">
        <v>3668713257</v>
      </c>
      <c r="D10" s="134">
        <v>14240683221</v>
      </c>
      <c r="E10" s="85" t="e">
        <f>E8-E9</f>
        <v>#REF!</v>
      </c>
      <c r="F10" s="87">
        <v>1</v>
      </c>
    </row>
    <row r="11" spans="1:6" ht="21.75" customHeight="1">
      <c r="A11" s="132"/>
      <c r="B11" s="139" t="s">
        <v>91</v>
      </c>
      <c r="C11" s="110"/>
      <c r="D11" s="134"/>
      <c r="E11" s="86"/>
      <c r="F11" s="11">
        <v>1</v>
      </c>
    </row>
    <row r="12" spans="1:6" s="10" customFormat="1" ht="21.75" customHeight="1">
      <c r="A12" s="132">
        <v>2</v>
      </c>
      <c r="B12" s="133" t="s">
        <v>27</v>
      </c>
      <c r="C12" s="110"/>
      <c r="D12" s="134"/>
      <c r="E12" s="85" t="e">
        <f>E10+E11</f>
        <v>#REF!</v>
      </c>
      <c r="F12" s="10">
        <v>1</v>
      </c>
    </row>
    <row r="13" spans="1:6" ht="21.75" customHeight="1">
      <c r="A13" s="132">
        <v>3</v>
      </c>
      <c r="B13" s="133" t="s">
        <v>28</v>
      </c>
      <c r="C13" s="110">
        <f>C8-C12</f>
        <v>39707984689</v>
      </c>
      <c r="D13" s="134">
        <f>D8-D12</f>
        <v>236901106271</v>
      </c>
      <c r="E13" s="86"/>
      <c r="F13" s="88">
        <v>1</v>
      </c>
    </row>
    <row r="14" spans="1:6" s="10" customFormat="1" ht="21.75" customHeight="1">
      <c r="A14" s="132">
        <v>4</v>
      </c>
      <c r="B14" s="140" t="s">
        <v>92</v>
      </c>
      <c r="C14" s="143">
        <f>SUM(C15:C18)</f>
        <v>39532335465</v>
      </c>
      <c r="D14" s="144">
        <f>SUM(D15:D18)</f>
        <v>233223126212</v>
      </c>
      <c r="E14" s="85" t="e">
        <f>E12-E13</f>
        <v>#REF!</v>
      </c>
      <c r="F14" s="10">
        <v>1</v>
      </c>
    </row>
    <row r="15" spans="1:5" s="10" customFormat="1" ht="21.75" customHeight="1">
      <c r="A15" s="132"/>
      <c r="B15" s="133" t="s">
        <v>93</v>
      </c>
      <c r="C15" s="110"/>
      <c r="D15" s="134"/>
      <c r="E15" s="85"/>
    </row>
    <row r="16" spans="1:6" ht="21.75" customHeight="1">
      <c r="A16" s="132"/>
      <c r="B16" s="133" t="s">
        <v>94</v>
      </c>
      <c r="C16" s="110">
        <v>38075340153</v>
      </c>
      <c r="D16" s="134">
        <v>227929982550</v>
      </c>
      <c r="E16" s="86"/>
      <c r="F16" s="78">
        <v>1</v>
      </c>
    </row>
    <row r="17" spans="1:6" ht="21.75" customHeight="1">
      <c r="A17" s="132"/>
      <c r="B17" s="133" t="s">
        <v>82</v>
      </c>
      <c r="C17" s="110">
        <v>1456995312</v>
      </c>
      <c r="D17" s="134">
        <v>5293143662</v>
      </c>
      <c r="E17" s="85" t="e">
        <f>E14-E16</f>
        <v>#REF!</v>
      </c>
      <c r="F17" s="78">
        <v>1</v>
      </c>
    </row>
    <row r="18" spans="1:6" ht="21.75" customHeight="1">
      <c r="A18" s="132"/>
      <c r="B18" s="133" t="s">
        <v>84</v>
      </c>
      <c r="C18" s="110"/>
      <c r="D18" s="134"/>
      <c r="E18" s="86" t="e">
        <f>#REF!-#REF!</f>
        <v>#REF!</v>
      </c>
      <c r="F18" s="78">
        <v>1</v>
      </c>
    </row>
    <row r="19" spans="1:6" s="10" customFormat="1" ht="21.75" customHeight="1">
      <c r="A19" s="132">
        <v>5</v>
      </c>
      <c r="B19" s="140" t="s">
        <v>95</v>
      </c>
      <c r="C19" s="143">
        <f>C13-C14</f>
        <v>175649224</v>
      </c>
      <c r="D19" s="144">
        <f>D13-D14</f>
        <v>3677980059</v>
      </c>
      <c r="E19" s="85" t="e">
        <f>E17+E18</f>
        <v>#REF!</v>
      </c>
      <c r="F19" s="10">
        <v>1</v>
      </c>
    </row>
    <row r="20" spans="1:6" ht="21.75" customHeight="1">
      <c r="A20" s="132">
        <v>6</v>
      </c>
      <c r="B20" s="139" t="s">
        <v>83</v>
      </c>
      <c r="C20" s="110">
        <v>84379188</v>
      </c>
      <c r="D20" s="134">
        <v>96808550</v>
      </c>
      <c r="E20" s="86" t="e">
        <f>E19-E11</f>
        <v>#REF!</v>
      </c>
      <c r="F20" s="78">
        <v>1</v>
      </c>
    </row>
    <row r="21" spans="1:6" s="10" customFormat="1" ht="21.75" customHeight="1">
      <c r="A21" s="132">
        <v>7</v>
      </c>
      <c r="B21" s="139" t="s">
        <v>84</v>
      </c>
      <c r="C21" s="110"/>
      <c r="D21" s="134"/>
      <c r="E21" s="85"/>
      <c r="F21" s="10">
        <v>1</v>
      </c>
    </row>
    <row r="22" spans="1:9" ht="21.75" customHeight="1">
      <c r="A22" s="132">
        <v>8</v>
      </c>
      <c r="B22" s="133" t="s">
        <v>96</v>
      </c>
      <c r="C22" s="110">
        <f>C20-C21</f>
        <v>84379188</v>
      </c>
      <c r="D22" s="134">
        <f>D20-D21</f>
        <v>96808550</v>
      </c>
      <c r="E22" s="86" t="e">
        <f>E19-E21</f>
        <v>#REF!</v>
      </c>
      <c r="F22" s="78">
        <v>1</v>
      </c>
      <c r="G22" s="89"/>
      <c r="H22" s="90"/>
      <c r="I22" s="111"/>
    </row>
    <row r="23" spans="1:9" ht="21.75" customHeight="1">
      <c r="A23" s="132">
        <v>9</v>
      </c>
      <c r="B23" s="140" t="s">
        <v>85</v>
      </c>
      <c r="C23" s="143">
        <f>C19+C22</f>
        <v>260028412</v>
      </c>
      <c r="D23" s="144">
        <f>D19+D22</f>
        <v>3774788609</v>
      </c>
      <c r="E23" s="86"/>
      <c r="F23" s="78">
        <v>1</v>
      </c>
      <c r="G23" s="89"/>
      <c r="H23" s="90"/>
      <c r="I23" s="111"/>
    </row>
    <row r="24" spans="1:9" ht="21.75" customHeight="1">
      <c r="A24" s="132">
        <v>10</v>
      </c>
      <c r="B24" s="133" t="s">
        <v>86</v>
      </c>
      <c r="C24" s="110"/>
      <c r="D24" s="134">
        <v>108102280</v>
      </c>
      <c r="E24" s="86"/>
      <c r="F24" s="78">
        <v>1</v>
      </c>
      <c r="G24" s="89"/>
      <c r="H24" s="90"/>
      <c r="I24" s="111"/>
    </row>
    <row r="25" spans="1:9" ht="21.75" customHeight="1">
      <c r="A25" s="132">
        <v>11</v>
      </c>
      <c r="B25" s="140" t="s">
        <v>97</v>
      </c>
      <c r="C25" s="143">
        <f>C23-C24</f>
        <v>260028412</v>
      </c>
      <c r="D25" s="144">
        <f>D23-D24</f>
        <v>3666686329</v>
      </c>
      <c r="E25" s="86"/>
      <c r="F25" s="78">
        <v>1</v>
      </c>
      <c r="G25" s="89"/>
      <c r="H25" s="90"/>
      <c r="I25" s="111"/>
    </row>
    <row r="26" spans="1:9" ht="21.75" customHeight="1">
      <c r="A26" s="132">
        <v>12</v>
      </c>
      <c r="B26" s="133" t="s">
        <v>98</v>
      </c>
      <c r="C26" s="148">
        <f>C25/50363060</f>
        <v>5.163078097319742</v>
      </c>
      <c r="D26" s="149">
        <v>91.9</v>
      </c>
      <c r="E26" s="86"/>
      <c r="F26" s="78">
        <v>1</v>
      </c>
      <c r="G26" s="89"/>
      <c r="H26" s="90"/>
      <c r="I26" s="111"/>
    </row>
    <row r="27" spans="1:9" ht="21.75" customHeight="1">
      <c r="A27" s="132">
        <v>13</v>
      </c>
      <c r="B27" s="133" t="s">
        <v>87</v>
      </c>
      <c r="C27" s="110"/>
      <c r="D27" s="134"/>
      <c r="E27" s="86"/>
      <c r="F27" s="78">
        <v>1</v>
      </c>
      <c r="G27" s="89"/>
      <c r="H27" s="90"/>
      <c r="I27" s="111"/>
    </row>
    <row r="28" spans="1:6" ht="9" customHeight="1" thickBot="1">
      <c r="A28" s="135"/>
      <c r="B28" s="136"/>
      <c r="C28" s="137"/>
      <c r="D28" s="138"/>
      <c r="E28" s="91"/>
      <c r="F28" s="78">
        <v>1</v>
      </c>
    </row>
    <row r="29" spans="2:7" ht="15.75" customHeight="1" thickTop="1">
      <c r="B29" s="10"/>
      <c r="E29" s="11"/>
      <c r="F29" s="78">
        <v>2</v>
      </c>
      <c r="G29" s="8"/>
    </row>
    <row r="30" spans="1:6" s="82" customFormat="1" ht="15" customHeight="1">
      <c r="A30" s="81"/>
      <c r="B30" s="8"/>
      <c r="C30" s="43"/>
      <c r="D30" s="100"/>
      <c r="E30" s="93"/>
      <c r="F30" s="82">
        <v>2</v>
      </c>
    </row>
    <row r="31" spans="1:4" s="8" customFormat="1" ht="15.75" customHeight="1">
      <c r="A31" s="151"/>
      <c r="B31" s="151"/>
      <c r="D31" s="88"/>
    </row>
    <row r="32" spans="1:6" s="8" customFormat="1" ht="23.25" customHeight="1">
      <c r="A32" s="7"/>
      <c r="B32" s="12"/>
      <c r="C32" s="12"/>
      <c r="D32" s="125"/>
      <c r="F32" s="94"/>
    </row>
  </sheetData>
  <mergeCells count="1">
    <mergeCell ref="A31:B31"/>
  </mergeCells>
  <printOptions/>
  <pageMargins left="0.41" right="0.17" top="0.25" bottom="0.57" header="0.17" footer="0.5"/>
  <pageSetup firstPageNumber="2" useFirstPageNumber="1"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H16" sqref="H16"/>
    </sheetView>
  </sheetViews>
  <sheetFormatPr defaultColWidth="9.00390625" defaultRowHeight="22.5" customHeight="1"/>
  <cols>
    <col min="1" max="1" width="9.125" style="14" customWidth="1"/>
    <col min="2" max="2" width="51.75390625" style="16" customWidth="1"/>
    <col min="3" max="3" width="12.625" style="17" customWidth="1"/>
    <col min="4" max="4" width="17.375" style="14" customWidth="1"/>
    <col min="5" max="5" width="17.875" style="112" customWidth="1"/>
    <col min="6" max="16384" width="9.125" style="14" customWidth="1"/>
  </cols>
  <sheetData>
    <row r="1" ht="22.5" customHeight="1">
      <c r="A1" s="15" t="s">
        <v>32</v>
      </c>
    </row>
    <row r="2" ht="22.5" customHeight="1" thickBot="1"/>
    <row r="3" spans="1:5" s="18" customFormat="1" ht="22.5" customHeight="1" thickTop="1">
      <c r="A3" s="32" t="s">
        <v>33</v>
      </c>
      <c r="B3" s="33" t="s">
        <v>34</v>
      </c>
      <c r="C3" s="34" t="s">
        <v>35</v>
      </c>
      <c r="D3" s="35" t="s">
        <v>61</v>
      </c>
      <c r="E3" s="113" t="s">
        <v>65</v>
      </c>
    </row>
    <row r="4" spans="1:5" ht="22.5" customHeight="1">
      <c r="A4" s="28">
        <v>1</v>
      </c>
      <c r="B4" s="29" t="s">
        <v>36</v>
      </c>
      <c r="C4" s="30" t="s">
        <v>49</v>
      </c>
      <c r="D4" s="31"/>
      <c r="E4" s="114"/>
    </row>
    <row r="5" spans="1:5" ht="22.5" customHeight="1">
      <c r="A5" s="24"/>
      <c r="B5" s="22" t="s">
        <v>37</v>
      </c>
      <c r="C5" s="20"/>
      <c r="D5" s="21">
        <v>1.87</v>
      </c>
      <c r="E5" s="115">
        <f>CĐKTQII!D13/CĐKTQII!D22*100</f>
        <v>1.835623113552469</v>
      </c>
    </row>
    <row r="6" spans="1:5" ht="22.5" customHeight="1">
      <c r="A6" s="24"/>
      <c r="B6" s="22" t="s">
        <v>38</v>
      </c>
      <c r="C6" s="20"/>
      <c r="D6" s="96">
        <v>98.7284408292777</v>
      </c>
      <c r="E6" s="115">
        <f>CĐKTQII!D7/CĐKTQII!D22*100</f>
        <v>98.16437688644754</v>
      </c>
    </row>
    <row r="7" spans="1:5" ht="22.5" customHeight="1">
      <c r="A7" s="23">
        <v>2</v>
      </c>
      <c r="B7" s="19" t="s">
        <v>39</v>
      </c>
      <c r="C7" s="20" t="s">
        <v>49</v>
      </c>
      <c r="D7" s="21"/>
      <c r="E7" s="116"/>
    </row>
    <row r="8" spans="1:5" ht="22.5" customHeight="1">
      <c r="A8" s="24"/>
      <c r="B8" s="22" t="s">
        <v>40</v>
      </c>
      <c r="C8" s="20"/>
      <c r="D8" s="21">
        <v>5.65</v>
      </c>
      <c r="E8" s="117">
        <f>CĐKTQII!D23/CĐKTQII!D40*100</f>
        <v>13.512747036708465</v>
      </c>
    </row>
    <row r="9" spans="1:5" ht="22.5" customHeight="1">
      <c r="A9" s="24"/>
      <c r="B9" s="22" t="s">
        <v>41</v>
      </c>
      <c r="C9" s="20"/>
      <c r="D9" s="21">
        <v>94.34</v>
      </c>
      <c r="E9" s="117">
        <f>CĐKTQII!D26/CĐKTQII!D40*100</f>
        <v>86.48725296329154</v>
      </c>
    </row>
    <row r="10" spans="1:5" ht="22.5" customHeight="1">
      <c r="A10" s="23">
        <v>3</v>
      </c>
      <c r="B10" s="19" t="s">
        <v>42</v>
      </c>
      <c r="C10" s="20" t="s">
        <v>50</v>
      </c>
      <c r="D10" s="21"/>
      <c r="E10" s="116"/>
    </row>
    <row r="11" spans="1:5" ht="22.5" customHeight="1">
      <c r="A11" s="24"/>
      <c r="B11" s="22" t="s">
        <v>43</v>
      </c>
      <c r="C11" s="20"/>
      <c r="D11" s="95">
        <v>17.4</v>
      </c>
      <c r="E11" s="118">
        <f>CĐKTQII!D7/CĐKTQII!D24</f>
        <v>7.270834403359822</v>
      </c>
    </row>
    <row r="12" spans="1:5" ht="22.5" customHeight="1">
      <c r="A12" s="24"/>
      <c r="B12" s="22" t="s">
        <v>44</v>
      </c>
      <c r="C12" s="20"/>
      <c r="D12" s="95">
        <v>17.4</v>
      </c>
      <c r="E12" s="118">
        <f>CĐKTQII!D7/CĐKTQII!D24</f>
        <v>7.270834403359822</v>
      </c>
    </row>
    <row r="13" spans="1:5" ht="22.5" customHeight="1">
      <c r="A13" s="23">
        <v>4</v>
      </c>
      <c r="B13" s="19" t="s">
        <v>45</v>
      </c>
      <c r="C13" s="20" t="s">
        <v>49</v>
      </c>
      <c r="D13" s="21"/>
      <c r="E13" s="116"/>
    </row>
    <row r="14" spans="1:5" ht="22.5" customHeight="1">
      <c r="A14" s="24"/>
      <c r="B14" s="22" t="s">
        <v>46</v>
      </c>
      <c r="C14" s="20"/>
      <c r="D14" s="95">
        <v>0.07</v>
      </c>
      <c r="E14" s="118">
        <f>KQKDQII!C25/CĐKTQII!D22*100</f>
        <v>0.021703446097206893</v>
      </c>
    </row>
    <row r="15" spans="1:5" ht="22.5" customHeight="1">
      <c r="A15" s="24"/>
      <c r="B15" s="22" t="s">
        <v>47</v>
      </c>
      <c r="C15" s="20"/>
      <c r="D15" s="21">
        <v>0.73</v>
      </c>
      <c r="E15" s="118">
        <f>KQKDQII!C25/KQKDQII!C13*100</f>
        <v>0.6548516980566724</v>
      </c>
    </row>
    <row r="16" spans="1:5" ht="22.5" customHeight="1" thickBot="1">
      <c r="A16" s="25"/>
      <c r="B16" s="26" t="s">
        <v>48</v>
      </c>
      <c r="C16" s="27"/>
      <c r="D16" s="97">
        <v>0.07</v>
      </c>
      <c r="E16" s="119">
        <f>KQKDQII!C25/CĐKTQII!D26*100</f>
        <v>0.025094387153698428</v>
      </c>
    </row>
    <row r="17" ht="22.5" customHeight="1" thickTop="1"/>
    <row r="19" spans="4:5" ht="22.5" customHeight="1">
      <c r="D19" s="152" t="s">
        <v>57</v>
      </c>
      <c r="E19" s="152"/>
    </row>
    <row r="24" spans="4:5" ht="22.5" customHeight="1">
      <c r="D24" s="152" t="s">
        <v>58</v>
      </c>
      <c r="E24" s="152"/>
    </row>
  </sheetData>
  <mergeCells count="2">
    <mergeCell ref="D19:E19"/>
    <mergeCell ref="D24:E24"/>
  </mergeCells>
  <printOptions horizontalCentered="1"/>
  <pageMargins left="0.52" right="0.24" top="0.62" bottom="1" header="0.5" footer="0.5"/>
  <pageSetup firstPageNumber="3" useFirstPageNumber="1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thaoln</cp:lastModifiedBy>
  <cp:lastPrinted>2008-10-27T09:18:34Z</cp:lastPrinted>
  <dcterms:created xsi:type="dcterms:W3CDTF">2008-04-16T08:03:34Z</dcterms:created>
  <dcterms:modified xsi:type="dcterms:W3CDTF">2008-10-29T11:17:54Z</dcterms:modified>
  <cp:category/>
  <cp:version/>
  <cp:contentType/>
  <cp:contentStatus/>
</cp:coreProperties>
</file>